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Góp vốn" state="visible" r:id="rId5"/>
    <sheet sheetId="3" name="Kịch bản bán" state="visible" r:id="rId6"/>
  </sheets>
  <definedNames>
    <definedName name="_xlnm.Print_Titles" localSheetId="0">'Hướng dẫn'!$4:$4</definedName>
    <definedName name="_xlnm.Print_Titles" localSheetId="1">'Góp vốn'!$4:$4</definedName>
    <definedName name="_xlnm.Print_Titles" localSheetId="2">'Kịch bản bán'!$4:$4</definedName>
  </definedNames>
  <calcPr calcId="171027" fullCalcOnLoad="1"/>
</workbook>
</file>

<file path=xl/sharedStrings.xml><?xml version="1.0" encoding="utf-8"?>
<sst xmlns="http://schemas.openxmlformats.org/spreadsheetml/2006/main" count="54" uniqueCount="42">
  <si>
    <t>BẢN MẪU – dữ liệu giả · Bảng chia góp vốn mua chung đất</t>
  </si>
  <si>
    <t>BẢN MẪU – dữ liệu giả · Lô đất mẫu: 3 người góp 2.060.000.000đ mua đất 2.000.000.000đ (48,54% / 33,98% / 17,48%) · tạo ngày 01/11/2026</t>
  </si>
  <si>
    <t/>
  </si>
  <si>
    <t>Hướng dẫn sử dụng</t>
  </si>
  <si>
    <t>File này để làm gì: theo dõi ai góp bao nhiêu, tỷ lệ sở hữu, và mỗi người nhận bao nhiêu khi bán.</t>
  </si>
  <si>
    <t>1</t>
  </si>
  <si>
    <t>Sheet "Góp vốn": sửa giá mua, chi phí, giá bán ở ô vàng; sửa tên và tiền góp từng người.</t>
  </si>
  <si>
    <t>2</t>
  </si>
  <si>
    <t>Tỷ lệ, tiền nhận khi bán, lãi lỗ tự tính. Thuế TNCN khi bán 2% (đồng sở hữu nộp theo tỷ lệ).</t>
  </si>
  <si>
    <t>3</t>
  </si>
  <si>
    <t>Sheet "Kịch bản bán": nhập thêm các mức giá bán khác ở cột giá (ô vàng).</t>
  </si>
  <si>
    <t>Căn cứ: BLDS 2015 Điều 209, 216–219; Luật Đất đai 2024 Điều 27, 135; Luật Thuế TNCN 109/2025/QH15 Điều 14.</t>
  </si>
  <si>
    <t>Ô công thức đã khoá để tránh sửa nhầm (Review &gt; Unprotect Sheet, không có mật khẩu). In khổ A4.</t>
  </si>
  <si>
    <t>Miễn trừ: Góp Vốn Mua Đất là công cụ tính và mẫu tham khảo, không phải tư vấn pháp lý, thuế hay đầu tư. Chúng tôi không lưu số liệu bạn nhập vào công cụ.</t>
  </si>
  <si>
    <t>Tạo bởi Góp Vốn Mua Đất · gopvon.hoagao.store · support@hoagao.store</t>
  </si>
  <si>
    <t>BẢN MẪU – dữ liệu giả · Góp vốn và chia tiền khi bán</t>
  </si>
  <si>
    <t>Người góp</t>
  </si>
  <si>
    <t>Số tiền góp</t>
  </si>
  <si>
    <t>Tỷ lệ</t>
  </si>
  <si>
    <t>Phải góp thêm</t>
  </si>
  <si>
    <t>Nhận khi bán</t>
  </si>
  <si>
    <t>Lãi / lỗ</t>
  </si>
  <si>
    <t>Nguyễn Văn Mẫu</t>
  </si>
  <si>
    <t>Trần Văn Thử</t>
  </si>
  <si>
    <t>Lê Thị Ví Dụ</t>
  </si>
  <si>
    <t>Tổng đã góp</t>
  </si>
  <si>
    <t>Thông số</t>
  </si>
  <si>
    <t>Giá mua</t>
  </si>
  <si>
    <t>Chi phí khi mua</t>
  </si>
  <si>
    <t>Giá bán dự kiến (0 = chưa bán)</t>
  </si>
  <si>
    <t>Chi phí khi bán (ngoài thuế)</t>
  </si>
  <si>
    <t>Tổng vốn cần</t>
  </si>
  <si>
    <t>Còn lại để chia khi bán (sau thuế 2%)</t>
  </si>
  <si>
    <t>Còn thiếu (+) / thừa (−) so với tổng vốn</t>
  </si>
  <si>
    <t>BẢN MẪU – dữ liệu giả · Kịch bản bán</t>
  </si>
  <si>
    <t>Kịch bản</t>
  </si>
  <si>
    <t>Giá bán</t>
  </si>
  <si>
    <t>Còn lại để chia</t>
  </si>
  <si>
    <t>Bán lỗ 10% so với giá mua</t>
  </si>
  <si>
    <t>Bán bằng giá mua</t>
  </si>
  <si>
    <t>Bán lãi 20% so với giá mua</t>
  </si>
  <si>
    <t>Bán lãi 50% so với giá mua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</si>
</sst>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quot;₫&quot;"/>
    <numFmt numFmtId="165" formatCode="0.0%"/>
  </numFmts>
  <fonts count="9"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b/>
      <color rgb="FF8E1330"/>
      <sz val="12"/>
      <name val="Arial"/>
    </font>
    <font>
      <b/>
      <color rgb="FF8E1330"/>
      <sz val="11"/>
      <name val="Arial"/>
    </font>
    <font>
      <color rgb="FF6B625C"/>
      <sz val="8"/>
      <name val="Arial"/>
    </font>
  </fonts>
  <fills count="6">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
      <patternFill patternType="solid">
        <fgColor rgb="FFF3E6E9"/>
      </patternFill>
    </fill>
  </fills>
  <borders count="3">
    <border>
      <left/>
      <right/>
      <top/>
      <bottom/>
      <diagonal/>
    </border>
    <border>
      <left style="thin">
        <color rgb="FFE5DCD3"/>
      </left>
      <right style="thin">
        <color rgb="FFE5DCD3"/>
      </right>
      <top style="thin">
        <color rgb="FFE5DCD3"/>
      </top>
      <bottom style="thin">
        <color rgb="FFE5DCD3"/>
      </bottom>
      <diagonal/>
    </border>
    <border>
      <left style="thin">
        <color rgb="FFE5DCD3"/>
      </left>
      <right style="thin">
        <color rgb="FFE5DCD3"/>
      </right>
      <top style="medium">
        <color rgb="FF8E1330"/>
      </top>
      <bottom style="thin">
        <color rgb="FFE5DCD3"/>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0" fontId="5" fillId="4" borderId="1" xfId="0" applyFont="1" applyFill="1" applyBorder="1" applyAlignment="1" applyProtection="1">
      <alignment vertical="center" wrapText="1"/>
      <protection locked="0"/>
    </xf>
    <xf numFmtId="164" fontId="5" fillId="4" borderId="1" xfId="0" applyNumberFormat="1" applyFont="1" applyFill="1" applyBorder="1" applyAlignment="1" applyProtection="1">
      <alignment horizontal="right" vertical="center"/>
      <protection locked="0"/>
    </xf>
    <xf numFmtId="165" fontId="1" fillId="0" borderId="1" xfId="0" applyNumberFormat="1" applyFont="1" applyBorder="1" applyAlignment="1">
      <alignment horizontal="right" vertical="center"/>
    </xf>
    <xf numFmtId="164" fontId="1" fillId="0" borderId="1" xfId="0" applyNumberFormat="1" applyFont="1" applyBorder="1" applyAlignment="1">
      <alignment horizontal="right" vertical="center"/>
    </xf>
    <xf numFmtId="165" fontId="1" fillId="3" borderId="1" xfId="0" applyNumberFormat="1" applyFont="1" applyFill="1" applyBorder="1" applyAlignment="1">
      <alignment horizontal="right" vertical="center"/>
    </xf>
    <xf numFmtId="164" fontId="1" fillId="3" borderId="1" xfId="0" applyNumberFormat="1" applyFont="1" applyFill="1" applyBorder="1" applyAlignment="1">
      <alignment horizontal="right" vertical="center"/>
    </xf>
    <xf numFmtId="0" fontId="6" fillId="5" borderId="2" xfId="0" applyFont="1" applyFill="1" applyBorder="1"/>
    <xf numFmtId="164" fontId="6" fillId="5" borderId="2" xfId="0" applyNumberFormat="1" applyFont="1" applyFill="1" applyBorder="1"/>
    <xf numFmtId="165" fontId="6" fillId="5" borderId="2" xfId="0" applyNumberFormat="1" applyFont="1" applyFill="1" applyBorder="1"/>
    <xf numFmtId="0" fontId="7" fillId="0" borderId="0" xfId="0" applyFo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2</v>
      </c>
      <c r="B9" s="6" t="s">
        <v>11</v>
      </c>
    </row>
    <row r="10" spans="1:2" x14ac:dyDescent="0.25">
      <c r="A10" s="7" t="s">
        <v>2</v>
      </c>
      <c r="B10" s="8" t="s">
        <v>12</v>
      </c>
    </row>
    <row r="11" spans="1:2" x14ac:dyDescent="0.25">
      <c r="A11" s="5" t="s">
        <v>2</v>
      </c>
      <c r="B11" s="6" t="s">
        <v>13</v>
      </c>
    </row>
    <row r="12" spans="1:2" x14ac:dyDescent="0.25">
      <c r="A12" s="7" t="s">
        <v>2</v>
      </c>
      <c r="B12" s="8" t="s">
        <v>14</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&amp;L&amp;8Góp Vốn Mua Đất · gopvon.hoagao.store&amp;R&amp;8Trang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workbookViewId="0" showGridLines="0">
      <pane ySplit="4" topLeftCell="A5" activePane="bottomLeft" state="frozen"/>
      <selection pane="bottomLeft"/>
    </sheetView>
  </sheetViews>
  <sheetFormatPr defaultRowHeight="15" outlineLevelRow="0" outlineLevelCol="0" x14ac:dyDescent="55"/>
  <cols>
    <col min="1" max="1" width="28" style="1" customWidth="1"/>
    <col min="2" max="2" width="20" style="1" customWidth="1"/>
    <col min="3" max="3" width="12" style="1" customWidth="1"/>
    <col min="4" max="6" width="20" style="1" customWidth="1"/>
  </cols>
  <sheetData>
    <row r="1" ht="26" customHeight="1" spans="1:6" x14ac:dyDescent="0.25">
      <c r="A1" s="2" t="s">
        <v>15</v>
      </c>
      <c r="B1" s="2"/>
      <c r="C1" s="2"/>
      <c r="D1" s="2"/>
      <c r="E1" s="2"/>
      <c r="F1" s="2"/>
    </row>
    <row r="2" spans="1:6" x14ac:dyDescent="0.25">
      <c r="A2" s="3" t="s">
        <v>1</v>
      </c>
      <c r="B2" s="3"/>
      <c r="C2" s="3"/>
      <c r="D2" s="3"/>
      <c r="E2" s="3"/>
      <c r="F2" s="3"/>
    </row>
    <row r="4" ht="30" customHeight="1" spans="1:6" x14ac:dyDescent="0.25">
      <c r="A4" s="4" t="s">
        <v>16</v>
      </c>
      <c r="B4" s="4" t="s">
        <v>17</v>
      </c>
      <c r="C4" s="4" t="s">
        <v>18</v>
      </c>
      <c r="D4" s="4" t="s">
        <v>19</v>
      </c>
      <c r="E4" s="4" t="s">
        <v>20</v>
      </c>
      <c r="F4" s="4" t="s">
        <v>21</v>
      </c>
    </row>
    <row r="5" spans="1:6" x14ac:dyDescent="0.25">
      <c r="A5" s="9" t="s">
        <v>22</v>
      </c>
      <c r="B5" s="10">
        <v>1000000000</v>
      </c>
      <c r="C5" s="11">
        <f>IF(SUM($B$5:$B$10)=0,0,B5/SUM($B$5:$B$10))</f>
        <v>0.4854368932038835</v>
      </c>
      <c r="D5" s="12">
        <f>IF(B5="","",ROUND($B$17*C5,0)-B5)</f>
        <v>0</v>
      </c>
      <c r="E5" s="12">
        <f>IF(B5="","",ROUND($B$18*C5,0))</f>
        <v>1222330097</v>
      </c>
      <c r="F5" s="12">
        <f>IF(OR(B5="",$B$15=0),"",E5-B5)</f>
        <v>222330097</v>
      </c>
    </row>
    <row r="6" spans="1:6" x14ac:dyDescent="0.25">
      <c r="A6" s="9" t="s">
        <v>23</v>
      </c>
      <c r="B6" s="10">
        <v>700000000</v>
      </c>
      <c r="C6" s="13">
        <f>IF(SUM($B$5:$B$10)=0,0,B6/SUM($B$5:$B$10))</f>
        <v>0.33980582524271846</v>
      </c>
      <c r="D6" s="14">
        <f>IF(B6="","",ROUND($B$17*C6,0)-B6)</f>
        <v>0</v>
      </c>
      <c r="E6" s="14">
        <f>IF(B6="","",ROUND($B$18*C6,0))</f>
        <v>855631068</v>
      </c>
      <c r="F6" s="14">
        <f>IF(OR(B6="",$B$15=0),"",E6-B6)</f>
        <v>155631068</v>
      </c>
    </row>
    <row r="7" spans="1:6" x14ac:dyDescent="0.25">
      <c r="A7" s="9" t="s">
        <v>24</v>
      </c>
      <c r="B7" s="10">
        <v>360000000</v>
      </c>
      <c r="C7" s="11">
        <f>IF(SUM($B$5:$B$10)=0,0,B7/SUM($B$5:$B$10))</f>
        <v>0.17475728155339806</v>
      </c>
      <c r="D7" s="12">
        <f>IF(B7="","",ROUND($B$17*C7,0)-B7)</f>
        <v>0</v>
      </c>
      <c r="E7" s="12">
        <f>IF(B7="","",ROUND($B$18*C7,0))</f>
        <v>440038835</v>
      </c>
      <c r="F7" s="12">
        <f>IF(OR(B7="",$B$15=0),"",E7-B7)</f>
        <v>80038835</v>
      </c>
    </row>
    <row r="8" spans="1:6" x14ac:dyDescent="0.25">
      <c r="A8" s="9"/>
      <c r="B8" s="10"/>
      <c r="C8" s="13">
        <f>IF(SUM($B$5:$B$10)=0,0,B8/SUM($B$5:$B$10))</f>
        <v>0</v>
      </c>
      <c r="D8" s="14" t="str">
        <f>IF(B8="","",ROUND($B$17*C8,0)-B8)</f>
        <v/>
      </c>
      <c r="E8" s="14" t="str">
        <f>IF(B8="","",ROUND($B$18*C8,0))</f>
        <v/>
      </c>
      <c r="F8" s="14" t="str">
        <f>IF(OR(B8="",$B$15=0),"",E8-B8)</f>
        <v/>
      </c>
    </row>
    <row r="9" spans="1:6" x14ac:dyDescent="0.25">
      <c r="A9" s="9"/>
      <c r="B9" s="10"/>
      <c r="C9" s="11">
        <f>IF(SUM($B$5:$B$10)=0,0,B9/SUM($B$5:$B$10))</f>
        <v>0</v>
      </c>
      <c r="D9" s="12" t="str">
        <f>IF(B9="","",ROUND($B$17*C9,0)-B9)</f>
        <v/>
      </c>
      <c r="E9" s="12" t="str">
        <f>IF(B9="","",ROUND($B$18*C9,0))</f>
        <v/>
      </c>
      <c r="F9" s="12" t="str">
        <f>IF(OR(B9="",$B$15=0),"",E9-B9)</f>
        <v/>
      </c>
    </row>
    <row r="10" spans="1:6" x14ac:dyDescent="0.25">
      <c r="A10" s="9"/>
      <c r="B10" s="10"/>
      <c r="C10" s="13">
        <f>IF(SUM($B$5:$B$10)=0,0,B10/SUM($B$5:$B$10))</f>
        <v>0</v>
      </c>
      <c r="D10" s="14" t="str">
        <f>IF(B10="","",ROUND($B$17*C10,0)-B10)</f>
        <v/>
      </c>
      <c r="E10" s="14" t="str">
        <f>IF(B10="","",ROUND($B$18*C10,0))</f>
        <v/>
      </c>
      <c r="F10" s="14" t="str">
        <f>IF(OR(B10="",$B$15=0),"",E10-B10)</f>
        <v/>
      </c>
    </row>
    <row r="11" spans="1:6" x14ac:dyDescent="0.25">
      <c r="A11" s="15" t="s">
        <v>25</v>
      </c>
      <c r="B11" s="16">
        <f>SUM(B5:B10)</f>
        <v>2060000000</v>
      </c>
      <c r="C11" s="17">
        <f>SUM(C5:C10)</f>
        <v>1</v>
      </c>
      <c r="D11" s="15"/>
      <c r="E11" s="15"/>
      <c r="F11" s="15"/>
    </row>
    <row r="12" spans="1:1" x14ac:dyDescent="0.25">
      <c r="A12" s="18" t="s">
        <v>26</v>
      </c>
    </row>
    <row r="13" spans="1:2" x14ac:dyDescent="0.25">
      <c r="A13" s="6" t="s">
        <v>27</v>
      </c>
      <c r="B13" s="10">
        <v>2000000000</v>
      </c>
    </row>
    <row r="14" spans="1:2" x14ac:dyDescent="0.25">
      <c r="A14" s="8" t="s">
        <v>28</v>
      </c>
      <c r="B14" s="10">
        <v>60000000</v>
      </c>
    </row>
    <row r="15" spans="1:2" x14ac:dyDescent="0.25">
      <c r="A15" s="6" t="s">
        <v>29</v>
      </c>
      <c r="B15" s="10">
        <v>2600000000</v>
      </c>
    </row>
    <row r="16" spans="1:2" x14ac:dyDescent="0.25">
      <c r="A16" s="8" t="s">
        <v>30</v>
      </c>
      <c r="B16" s="10">
        <v>30000000</v>
      </c>
    </row>
    <row r="17" spans="1:2" x14ac:dyDescent="0.25">
      <c r="A17" s="6" t="s">
        <v>31</v>
      </c>
      <c r="B17" s="12">
        <f>$B$13+$B$14</f>
        <v>2060000000</v>
      </c>
    </row>
    <row r="18" spans="1:2" x14ac:dyDescent="0.25">
      <c r="A18" s="8" t="s">
        <v>32</v>
      </c>
      <c r="B18" s="14">
        <f>IF($B$15=0,0,ROUND($B$15*(1-0.02),0)-$B$16)</f>
        <v>2518000000</v>
      </c>
    </row>
    <row r="19" spans="1:2" x14ac:dyDescent="0.25">
      <c r="A19" s="6" t="s">
        <v>33</v>
      </c>
      <c r="B19" s="12">
        <f>$B$17-B11</f>
        <v>0</v>
      </c>
    </row>
    <row r="21" spans="1:1" x14ac:dyDescent="0.25">
      <c r="A21" s="19" t="s">
        <v>14</v>
      </c>
    </row>
  </sheetData>
  <sheetProtection sheet="1" formatColumns="0" formatRows="0" autoFilter="0"/>
  <mergeCells count="2">
    <mergeCell ref="A1:F1"/>
    <mergeCell ref="A2:F2"/>
  </mergeCells>
  <dataValidations count="3">
    <dataValidation type="decimal" operator="greaterThanOrEqual" showErrorMessage="1" errorTitle="Số không hợp lệ" error="Nhập số lớn hơn hoặc bằng 0." sqref="B10">
      <formula1>0</formula1>
    </dataValidation>
    <dataValidation type="decimal" operator="greaterThanOrEqual" showErrorMessage="1" errorTitle="Số không hợp lệ" error="Nhập số lớn hơn hoặc bằng 0." sqref="B13:B16">
      <formula1>0</formula1>
    </dataValidation>
    <dataValidation type="decimal" operator="greaterThanOrEqual" showErrorMessage="1" errorTitle="Số không hợp lệ" error="Nhập số lớn hơn hoặc bằng 0." sqref="B5:B10">
      <formula1>0</formula1>
    </dataValidation>
  </dataValidations>
  <pageMargins left="0.59" right="0.59" top="0.59" bottom="0.59" header="0.3" footer="0.3"/>
  <pageSetup paperSize="9" orientation="landscape" horizontalDpi="4294967295" verticalDpi="4294967295" scale="100" fitToWidth="1" fitToHeight="0"/>
  <headerFooter>
    <oddFooter>&amp;L&amp;8Góp Vốn Mua Đất · gopvon.hoagao.store&amp;R&amp;8Trang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workbookViewId="0" showGridLines="0">
      <pane ySplit="4" topLeftCell="A5" activePane="bottomLeft" state="frozen"/>
      <selection pane="bottomLeft"/>
    </sheetView>
  </sheetViews>
  <sheetFormatPr defaultRowHeight="15" outlineLevelRow="0" outlineLevelCol="0" x14ac:dyDescent="55"/>
  <cols>
    <col min="1" max="1" width="30" style="1" customWidth="1"/>
    <col min="2" max="3" width="20" style="1" customWidth="1"/>
    <col min="4" max="6" width="18" style="1" customWidth="1"/>
  </cols>
  <sheetData>
    <row r="1" ht="26" customHeight="1" spans="1:6" x14ac:dyDescent="0.25">
      <c r="A1" s="2" t="s">
        <v>34</v>
      </c>
      <c r="B1" s="2"/>
      <c r="C1" s="2"/>
      <c r="D1" s="2"/>
      <c r="E1" s="2"/>
      <c r="F1" s="2"/>
    </row>
    <row r="2" spans="1:6" x14ac:dyDescent="0.25">
      <c r="A2" s="3" t="s">
        <v>1</v>
      </c>
      <c r="B2" s="3"/>
      <c r="C2" s="3"/>
      <c r="D2" s="3"/>
      <c r="E2" s="3"/>
      <c r="F2" s="3"/>
    </row>
    <row r="4" ht="30" customHeight="1" spans="1:6" x14ac:dyDescent="0.25">
      <c r="A4" s="4" t="s">
        <v>35</v>
      </c>
      <c r="B4" s="4" t="s">
        <v>36</v>
      </c>
      <c r="C4" s="4" t="s">
        <v>37</v>
      </c>
      <c r="D4" s="4" t="s">
        <v>22</v>
      </c>
      <c r="E4" s="4" t="s">
        <v>23</v>
      </c>
      <c r="F4" s="4" t="s">
        <v>24</v>
      </c>
    </row>
    <row r="5" spans="1:6" x14ac:dyDescent="0.25">
      <c r="A5" s="6" t="s">
        <v>38</v>
      </c>
      <c r="B5" s="10">
        <v>1800000000</v>
      </c>
      <c r="C5" s="12">
        <f>ROUND(B5*(1-0.02),0)-'Góp vốn'!$B$16</f>
        <v>1734000000</v>
      </c>
      <c r="D5" s="12">
        <f>ROUND(C5*'Góp vốn'!$C$5,0)</f>
        <v>841747573</v>
      </c>
      <c r="E5" s="12">
        <f>ROUND(C5*'Góp vốn'!$C$6,0)</f>
        <v>589223301</v>
      </c>
      <c r="F5" s="12">
        <f>ROUND(C5*'Góp vốn'!$C$7,0)</f>
        <v>303029126</v>
      </c>
    </row>
    <row r="6" spans="1:6" x14ac:dyDescent="0.25">
      <c r="A6" s="8" t="s">
        <v>39</v>
      </c>
      <c r="B6" s="10">
        <v>2000000000</v>
      </c>
      <c r="C6" s="14">
        <f>ROUND(B6*(1-0.02),0)-'Góp vốn'!$B$16</f>
        <v>1930000000</v>
      </c>
      <c r="D6" s="14">
        <f>ROUND(C6*'Góp vốn'!$C$5,0)</f>
        <v>936893204</v>
      </c>
      <c r="E6" s="14">
        <f>ROUND(C6*'Góp vốn'!$C$6,0)</f>
        <v>655825243</v>
      </c>
      <c r="F6" s="14">
        <f>ROUND(C6*'Góp vốn'!$C$7,0)</f>
        <v>337281553</v>
      </c>
    </row>
    <row r="7" spans="1:6" x14ac:dyDescent="0.25">
      <c r="A7" s="6" t="s">
        <v>40</v>
      </c>
      <c r="B7" s="10">
        <v>2400000000</v>
      </c>
      <c r="C7" s="12">
        <f>ROUND(B7*(1-0.02),0)-'Góp vốn'!$B$16</f>
        <v>2322000000</v>
      </c>
      <c r="D7" s="12">
        <f>ROUND(C7*'Góp vốn'!$C$5,0)</f>
        <v>1127184466</v>
      </c>
      <c r="E7" s="12">
        <f>ROUND(C7*'Góp vốn'!$C$6,0)</f>
        <v>789029126</v>
      </c>
      <c r="F7" s="12">
        <f>ROUND(C7*'Góp vốn'!$C$7,0)</f>
        <v>405786408</v>
      </c>
    </row>
    <row r="8" spans="1:6" x14ac:dyDescent="0.25">
      <c r="A8" s="8" t="s">
        <v>41</v>
      </c>
      <c r="B8" s="10">
        <v>3000000000</v>
      </c>
      <c r="C8" s="14">
        <f>ROUND(B8*(1-0.02),0)-'Góp vốn'!$B$16</f>
        <v>2910000000</v>
      </c>
      <c r="D8" s="14">
        <f>ROUND(C8*'Góp vốn'!$C$5,0)</f>
        <v>1412621359</v>
      </c>
      <c r="E8" s="14">
        <f>ROUND(C8*'Góp vốn'!$C$6,0)</f>
        <v>988834951</v>
      </c>
      <c r="F8" s="14">
        <f>ROUND(C8*'Góp vốn'!$C$7,0)</f>
        <v>508543689</v>
      </c>
    </row>
    <row r="10" spans="1:1" x14ac:dyDescent="0.25">
      <c r="A10" s="19" t="s">
        <v>14</v>
      </c>
    </row>
  </sheetData>
  <sheetProtection sheet="1" formatColumns="0" formatRows="0" autoFilter="0"/>
  <mergeCells count="2">
    <mergeCell ref="A1:F1"/>
    <mergeCell ref="A2:F2"/>
  </mergeCells>
  <dataValidations count="1">
    <dataValidation type="decimal" operator="greaterThanOrEqual" showErrorMessage="1" errorTitle="Số không hợp lệ" error="Nhập số lớn hơn hoặc bằng 0." sqref="B5:B8">
      <formula1>0</formula1>
    </dataValidation>
  </dataValidations>
  <pageMargins left="0.59" right="0.59" top="0.59" bottom="0.59" header="0.3" footer="0.3"/>
  <pageSetup paperSize="9" orientation="landscape" horizontalDpi="4294967295" verticalDpi="4294967295" scale="100" fitToWidth="1" fitToHeight="0"/>
  <headerFooter>
    <oddFooter>&amp;L&amp;8Góp Vốn Mua Đất · gopvon.hoagao.store&amp;R&amp;8Trang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Hướng dẫn</vt:lpstr>
      <vt:lpstr>Góp vốn</vt:lpstr>
      <vt:lpstr>Kịch bản bán</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Góp Vốn Mua Đất – Bảng chia góp vốn mua chung đất</dc:title>
  <dc:subject/>
  <dc:description/>
  <cp:keywords/>
  <cp:category/>
  <cp:lastModifiedBy>Hoa Gạo</cp:lastModifiedBy>
  <dcterms:created xsi:type="dcterms:W3CDTF">2026-11-01T02:00:00Z</dcterms:created>
  <dcterms:modified xsi:type="dcterms:W3CDTF">2026-11-01T02:00:00Z</dcterms:modified>
</cp:coreProperties>
</file>